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<sst xmlns="http://schemas.openxmlformats.org/spreadsheetml/2006/main" count="27153" uniqueCount="785">
  <si>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</si>
  <si>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</si>
  <si>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</si>
  <si>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</si>
  <si>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</si>
  <si>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</si>
  <si>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</si>
  <si>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</si>
  <si>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</si>
  <si>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</si>
  <si>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</si>
  <si>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</si>
  <si>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</si>
  <si>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</si>
  <si>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</si>
  <si>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</si>
  <si>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</si>
  <si>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</si>
  <si>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</si>
  <si>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</si>
  <si>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</si>
  <si>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</si>
  <si>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</si>
  <si>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</si>
  <si>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</si>
  <si>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</si>
  <si>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</si>
  <si>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</si>
  <si>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</si>
  <si>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</si>
  <si>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</si>
  <si>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</si>
  <si>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</si>
  <si>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</si>
  <si>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</si>
  <si>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</si>
  <si>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</si>
  <si>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</si>
  <si>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</si>
  <si>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</si>
  <si>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</si>
  <si>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</si>
  <si>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</si>
  <si>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</si>
  <si>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</si>
  <si>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</si>
  <si>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</si>
  <si>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</si>
  <si>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</si>
  <si>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</si>
  <si>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</si>
  <si>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</si>
  <si>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</si>
  <si>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</si>
  <si>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</si>
  <si>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</si>
  <si>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</si>
  <si>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</si>
  <si>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</si>
  <si>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</si>
  <si>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</si>
  <si>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</si>
  <si>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</si>
  <si>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</si>
  <si>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</si>
  <si>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</si>
  <si>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</si>
  <si>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</si>
  <si>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</si>
  <si>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</si>
  <si>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</si>
  <si>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</si>
  <si>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</si>
  <si>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</si>
  <si>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</si>
  <si>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</si>
  <si>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</si>
  <si>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</si>
  <si>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</si>
  <si>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</si>
  <si>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</si>
  <si>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</si>
  <si>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</si>
  <si>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</si>
  <si>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</si>
  <si>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</si>
  <si>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</si>
  <si>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</si>
  <si>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</si>
  <si>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</si>
  <si>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</si>
  <si>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</si>
  <si>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</si>
  <si>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</si>
  <si>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</si>
  <si>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</si>
  <si>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</si>
  <si>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</si>
  <si>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</si>
  <si>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</si>
  <si>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</si>
  <si>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</si>
  <si>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</si>
  <si>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</si>
  <si>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</si>
  <si>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</si>
  <si>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</si>
  <si>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</si>
  <si>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</si>
  <si>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</si>
  <si>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</si>
  <si>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</si>
  <si>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</si>
  <si>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</si>
  <si>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</si>
  <si>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</si>
  <si>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</si>
  <si>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</si>
  <si>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</si>
  <si>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</si>
  <si>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</si>
  <si>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</si>
  <si>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</si>
  <si>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</si>
  <si>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</si>
  <si>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</si>
  <si>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</si>
  <si>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</si>
  <si>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</si>
  <si>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</si>
  <si>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</si>
  <si>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</si>
  <si>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</si>
  <si>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</si>
  <si>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</si>
  <si>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</si>
  <si>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</si>
  <si>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</si>
  <si>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</si>
  <si>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</si>
  <si>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</si>
  <si>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</si>
  <si>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</si>
  <si>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</si>
  <si>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</si>
  <si>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</si>
  <si>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</si>
  <si>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</si>
  <si>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</si>
  <si>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</si>
  <si>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</si>
  <si>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</si>
  <si>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</si>
  <si>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</si>
  <si>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</si>
  <si>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</si>
  <si>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</si>
  <si>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</si>
  <si>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</si>
  <si>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</si>
  <si>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</si>
  <si>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</si>
  <si>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</si>
  <si>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</si>
  <si>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</si>
  <si>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</si>
  <si>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</si>
  <si>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</si>
  <si>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</si>
  <si>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</si>
  <si>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</si>
  <si>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</si>
  <si>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</si>
  <si>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</si>
  <si>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</si>
  <si>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</si>
  <si>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</si>
  <si>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</si>
  <si>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</si>
  <si>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</si>
  <si>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</si>
  <si>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</si>
  <si>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</si>
  <si>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</si>
  <si>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</si>
  <si>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</si>
  <si>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</si>
  <si>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</si>
  <si>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</si>
  <si>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</si>
  <si>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</si>
  <si>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</si>
  <si>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</si>
  <si>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</si>
  <si>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</si>
  <si>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</si>
  <si>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</si>
  <si>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</si>
  <si>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</si>
  <si>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</si>
  <si>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</si>
  <si>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</si>
  <si>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</si>
  <si>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</si>
  <si>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</si>
  <si>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</si>
  <si>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</si>
  <si>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</si>
  <si>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</si>
  <si>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</si>
  <si>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</si>
  <si>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</si>
  <si>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</si>
  <si>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</si>
  <si>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</si>
  <si>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</si>
  <si>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</si>
  <si>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</si>
  <si>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</si>
  <si>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</si>
  <si>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</si>
  <si>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</si>
  <si>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</si>
  <si>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</si>
  <si>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</si>
  <si>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</si>
  <si>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</si>
  <si>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</si>
  <si>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</si>
  <si>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</si>
  <si>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</si>
  <si>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</si>
  <si>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</si>
  <si>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</si>
  <si>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</si>
  <si>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</si>
  <si>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</si>
  <si>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</si>
  <si>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</si>
  <si>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</si>
  <si>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</si>
  <si>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</si>
  <si>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</si>
  <si>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</si>
  <si>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</si>
  <si>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</si>
  <si>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</si>
  <si>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</si>
  <si>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</si>
  <si>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</si>
  <si>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</si>
  <si>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</si>
  <si>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</si>
  <si>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</si>
  <si>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</si>
  <si>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</si>
  <si>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</si>
  <si>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</si>
  <si>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</si>
  <si>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</si>
  <si>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</si>
  <si>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</si>
  <si>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</si>
  <si>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</si>
  <si>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</si>
  <si>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</si>
  <si>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</si>
  <si>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</si>
  <si>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</si>
  <si>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</si>
  <si>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</si>
  <si>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</si>
  <si>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</si>
  <si>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</si>
  <si>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</si>
  <si>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</si>
  <si>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</si>
  <si>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</si>
  <si>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</si>
  <si>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</si>
  <si>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</si>
  <si>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</si>
  <si>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</si>
  <si>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</si>
  <si>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</si>
  <si>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</si>
  <si>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</si>
  <si>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</si>
  <si>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</si>
  <si>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</si>
  <si>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</si>
  <si>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</si>
  <si>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</si>
  <si>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</si>
  <si>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</si>
  <si>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</si>
  <si>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</si>
  <si>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</si>
  <si>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</si>
  <si>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</si>
  <si>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</si>
  <si>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</si>
  <si>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</si>
  <si>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</si>
  <si>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</si>
  <si>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</si>
  <si>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</si>
  <si>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</si>
  <si>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</si>
  <si>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</si>
  <si>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</si>
  <si>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</si>
  <si>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</si>
  <si>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</si>
  <si>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</si>
  <si>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</si>
  <si>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</si>
  <si>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</si>
  <si>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</si>
  <si>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</si>
  <si>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</si>
  <si>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</si>
  <si>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</si>
  <si>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</si>
  <si>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</si>
  <si>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</si>
  <si>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</si>
  <si>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</si>
  <si>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</si>
  <si>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</si>
  <si>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</si>
  <si>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</si>
  <si>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</si>
  <si>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</si>
  <si>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</si>
  <si>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</si>
  <si>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</si>
  <si>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</si>
  <si>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</si>
  <si>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</si>
  <si>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</si>
  <si>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</si>
  <si>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</si>
  <si>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</si>
  <si>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</si>
  <si>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</si>
  <si>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</si>
  <si>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</si>
  <si>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</si>
  <si>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</si>
  <si>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</si>
  <si>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</si>
  <si>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</si>
  <si>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</si>
  <si>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</si>
  <si>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</si>
  <si>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</si>
  <si>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</si>
  <si>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</si>
  <si>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</si>
  <si>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</si>
  <si>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</si>
  <si>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</si>
  <si>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</si>
  <si>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</si>
  <si>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</si>
  <si>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</si>
  <si>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</si>
  <si>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</si>
  <si>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</si>
  <si>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</si>
  <si>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</si>
  <si>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</si>
  <si>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</si>
  <si>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</si>
  <si>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</si>
  <si>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</si>
  <si>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</si>
  <si>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</si>
  <si>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</si>
  <si>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</si>
  <si>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</si>
  <si>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</si>
  <si>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</si>
  <si>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</si>
  <si>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</si>
  <si>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</si>
  <si>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</si>
  <si>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</si>
  <si>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</si>
  <si>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</si>
  <si>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</si>
  <si>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</si>
  <si>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</si>
  <si>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</si>
  <si>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</si>
  <si>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</si>
  <si>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</si>
  <si>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</si>
  <si>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</si>
  <si>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</si>
  <si>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</si>
  <si>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</si>
  <si>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</si>
  <si>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</si>
  <si>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</si>
  <si>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</si>
  <si>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</si>
  <si>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</si>
  <si>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</si>
  <si>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</si>
  <si>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</si>
  <si>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</si>
  <si>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</si>
  <si>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</si>
  <si>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</si>
  <si>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</si>
  <si>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</si>
  <si>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</si>
  <si>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</si>
  <si>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</si>
  <si>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</si>
  <si>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</si>
  <si>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</si>
  <si>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</si>
  <si>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</si>
  <si>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</si>
  <si>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</si>
  <si>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</si>
  <si>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</si>
  <si>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</si>
  <si>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</si>
  <si>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</si>
  <si>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</si>
  <si>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</si>
  <si>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</si>
  <si>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</si>
  <si>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</si>
  <si>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</si>
  <si>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</si>
  <si>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</si>
  <si>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</si>
  <si>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</si>
  <si>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</si>
  <si>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</si>
  <si>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</si>
  <si>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</si>
  <si>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</si>
  <si>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</si>
  <si>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</si>
  <si>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</si>
  <si>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</si>
  <si>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</si>
  <si>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</si>
  <si>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</si>
  <si>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</si>
  <si>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</si>
  <si>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</si>
  <si>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</si>
  <si>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</si>
  <si>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</si>
  <si>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</si>
  <si>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</si>
  <si>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</si>
  <si>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</si>
  <si>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</si>
  <si>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</si>
  <si>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</si>
  <si>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</si>
  <si>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</si>
  <si>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</si>
  <si>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</si>
  <si>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</si>
  <si>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</si>
  <si>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</si>
  <si>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</si>
  <si>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</si>
  <si>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</si>
  <si>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</si>
  <si>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</si>
  <si>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</si>
  <si>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</si>
  <si>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</si>
  <si>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</si>
  <si>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</si>
  <si>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</si>
  <si>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</si>
  <si>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</si>
  <si>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</si>
  <si>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</si>
  <si>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</si>
  <si>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</si>
  <si>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</si>
  <si>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</si>
  <si>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</si>
  <si>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</si>
  <si>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</si>
  <si>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</si>
  <si>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</si>
  <si>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</si>
  <si>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</si>
  <si>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</si>
  <si>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</si>
  <si>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</si>
  <si>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</si>
  <si>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</si>
  <si>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</si>
  <si>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</si>
  <si>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</si>
  <si>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</si>
  <si>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</si>
  <si>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</si>
  <si>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</si>
  <si>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</si>
  <si>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</si>
  <si>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</si>
  <si>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</si>
  <si>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</si>
  <si>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</si>
  <si>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</si>
  <si>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</si>
  <si>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</si>
  <si>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</si>
  <si>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</si>
  <si>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</si>
  <si>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</si>
  <si>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</si>
  <si>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</si>
  <si>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</si>
  <si>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</si>
  <si>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</si>
  <si>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</si>
  <si>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</si>
  <si>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</si>
  <si>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</si>
  <si>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</si>
  <si>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</si>
  <si>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</si>
  <si>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</si>
  <si>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</si>
  <si>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</si>
  <si>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</si>
  <si>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</si>
  <si>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</si>
  <si>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</si>
  <si>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</si>
  <si>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</si>
  <si>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</si>
  <si>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</si>
  <si>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</si>
  <si>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</si>
  <si>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</si>
  <si>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</si>
  <si>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</si>
  <si>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</si>
  <si>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</si>
  <si>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</si>
  <si>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</si>
  <si>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</si>
  <si>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</si>
  <si>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</si>
  <si>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</si>
  <si>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</si>
  <si>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</si>
  <si>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</si>
  <si>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</si>
  <si>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</si>
  <si>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</si>
  <si>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</si>
  <si>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</si>
  <si>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</si>
  <si>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</si>
  <si>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</si>
  <si>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</si>
  <si>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</si>
  <si>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</si>
  <si>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</si>
  <si>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</si>
  <si>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</si>
  <si>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</si>
  <si>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</si>
  <si>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</si>
  <si>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</si>
  <si>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</si>
  <si>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</si>
  <si>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</si>
  <si>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</si>
  <si>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</si>
  <si>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</si>
  <si>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</si>
  <si>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</si>
  <si>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</si>
  <si>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</si>
  <si>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</si>
  <si>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</si>
  <si>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</si>
  <si>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</si>
  <si>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</si>
  <si>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</si>
  <si>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</si>
  <si>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</si>
  <si>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</si>
  <si>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</si>
  <si>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</si>
  <si>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</si>
  <si>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</si>
  <si>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</si>
  <si>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</si>
  <si>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</si>
  <si>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</si>
  <si>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</si>
  <si>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</si>
  <si>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</si>
  <si>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</si>
  <si>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</si>
  <si>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</si>
  <si>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</si>
  <si>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</si>
  <si>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</si>
  <si>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</si>
  <si>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</si>
  <si>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</si>
  <si>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</si>
  <si>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</si>
  <si>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</si>
  <si>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</si>
  <si>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</si>
  <si>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</si>
  <si>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</si>
  <si>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</si>
  <si>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</si>
  <si>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</si>
  <si>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</si>
  <si>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</si>
  <si>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</si>
  <si>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</si>
  <si>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</si>
  <si>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</si>
  <si>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</si>
  <si>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</si>
  <si>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</si>
  <si>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</si>
  <si>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</si>
  <si>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</si>
  <si>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</si>
  <si>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</si>
  <si>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</si>
  <si>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</si>
  <si>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</si>
  <si>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</si>
  <si>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</si>
  <si>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</si>
  <si>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</si>
  <si>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</si>
  <si>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</si>
  <si>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</si>
  <si>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</si>
  <si>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</si>
  <si>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</si>
  <si>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</si>
  <si>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</si>
  <si>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</si>
  <si>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</si>
  <si>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</si>
  <si>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</si>
  <si>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</si>
  <si>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</si>
  <si>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</si>
  <si>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</si>
  <si>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</si>
  <si>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</si>
  <si>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</si>
  <si>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</si>
  <si>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</si>
  <si>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</si>
  <si>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</si>
  <si>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</si>
  <si>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</si>
  <si>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</si>
  <si>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</si>
  <si>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</si>
  <si>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</si>
  <si>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</si>
  <si>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</si>
  <si>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</si>
  <si>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</si>
  <si>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</si>
  <si>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</si>
  <si>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</si>
  <si>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</si>
  <si>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</si>
  <si>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</si>
  <si>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</si>
  <si>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</si>
  <si>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</si>
  <si>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</si>
  <si>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</si>
  <si>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</si>
  <si>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</si>
  <si>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</si>
  <si>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</si>
  <si>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</si>
  <si>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</si>
  <si>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</si>
  <si>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</si>
  <si>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</si>
  <si>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</si>
  <si>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</si>
  <si>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</si>
  <si>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</si>
  <si>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</si>
  <si>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</si>
  <si>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</si>
  <si>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</si>
  <si>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</si>
  <si>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</si>
  <si>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</si>
  <si>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</si>
  <si>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</si>
  <si>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</si>
  <si>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</si>
  <si>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</si>
  <si>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</si>
  <si>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</si>
  <si>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</si>
  <si>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</si>
  <si>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</si>
  <si>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</si>
  <si>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</si>
  <si>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</si>
  <si>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</si>
  <si>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</si>
  <si>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</si>
  <si>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</si>
  <si>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</si>
  <si>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</si>
  <si>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</si>
  <si>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</si>
  <si>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</si>
  <si>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июнь</t>
  </si>
  <si>
    <t>февраль, июль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</si>
  <si>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</si>
  <si>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</si>
  <si>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</si>
  <si>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</si>
  <si>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</si>
  <si>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</si>
  <si>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</si>
  <si>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</si>
  <si>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</si>
  <si>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</si>
  <si>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</si>
  <si>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</si>
  <si>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14 по ул. Кировская за 2016 год</t>
  </si>
  <si>
    <t>12 | 1</t>
  </si>
  <si>
    <t>4,25 | 1</t>
  </si>
  <si>
    <t>1,6 | 24</t>
  </si>
  <si>
    <t>0,5 | 18</t>
  </si>
  <si>
    <t>1,1 | 3</t>
  </si>
  <si>
    <t>59 | 1</t>
  </si>
  <si>
    <t>1,5 | 1</t>
  </si>
  <si>
    <t>44,36 | 249</t>
  </si>
  <si>
    <t>44,36 | 24</t>
  </si>
  <si>
    <t>6,8 | 1</t>
  </si>
  <si>
    <t>44,36 | 2</t>
  </si>
  <si>
    <t>192 | 28</t>
  </si>
  <si>
    <t>96 | 22</t>
  </si>
  <si>
    <t>0,03456 | 6</t>
  </si>
  <si>
    <t>1,92 | 40</t>
  </si>
  <si>
    <t>1,92 | 10</t>
  </si>
  <si>
    <t>1,92 | 12</t>
  </si>
  <si>
    <t>192 | 32</t>
  </si>
  <si>
    <t>96 | 8</t>
  </si>
  <si>
    <t>0,99 | 1</t>
  </si>
  <si>
    <t>70 | 2</t>
  </si>
  <si>
    <t>1 | 122</t>
  </si>
  <si>
    <t>33 | 24</t>
  </si>
  <si>
    <t>2 | 5</t>
  </si>
  <si>
    <t>апрель, декабрь</t>
  </si>
  <si>
    <t>192 | 74</t>
  </si>
  <si>
    <t>33 | 27</t>
  </si>
  <si>
    <t>1 | 127</t>
  </si>
  <si>
    <t>784 | 77</t>
  </si>
  <si>
    <t>784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</si>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</sst>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7302.07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180291.61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166351.25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166351.25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166351.25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21242.43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178504.651567127</v>
      </c>
      <c r="G28" s="18">
        <f>и_ср_начисл-и_ср_стоимость_факт</f>
        <v>1786.9584328729834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16084.64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31015.32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59.896005442705807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105607.64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97025.45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20339.43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141742.1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141742.1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291.91619441102353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3105.79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2772.5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510.29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3105.79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3105.79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197.59614339170076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32315.68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29407.39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4854.3599999999997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51610.86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51610.86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473.22067245080115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33446.660000000003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30339.75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5311.24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33446.660000000003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33446.660000000003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7255.874039166546</v>
      </c>
      <c r="F6" s="40"/>
      <c r="I6" s="27">
        <f>E6/1.18</f>
        <v>6149.0457959038531</v>
      </c>
      <c r="J6" s="29">
        <f>[1]сумма!$Q$6</f>
        <v>12959.079134999998</v>
      </c>
      <c r="K6" s="29">
        <f>J6-I6</f>
        <v>6810.033339096145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172.73109453408827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172.73109453408827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319.15674756360818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2.5792000000000002</v>
      </c>
      <c r="E25" s="48">
        <v>319.15674756360818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3170.8537340040643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1.0204</v>
      </c>
      <c r="E43" s="48">
        <v>938.84120729804397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5.94</v>
      </c>
      <c r="E44" s="48">
        <v>504.0361732652608</v>
      </c>
      <c r="F44" s="49" t="s">
        <v>738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</v>
      </c>
      <c r="E45" s="48">
        <v>385.7953659656219</v>
      </c>
      <c r="F45" s="49" t="s">
        <v>737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2</v>
      </c>
      <c r="E61" s="56">
        <v>1342.1809874751377</v>
      </c>
      <c r="F61" s="49" t="s">
        <v>736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3101.8544289292404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>
        <v>3</v>
      </c>
      <c r="E94" s="35">
        <v>3101.8544289292404</v>
      </c>
      <c r="F94" s="33" t="s">
        <v>735</v>
      </c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319.28827477113111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2.5792000000000002</v>
      </c>
      <c r="E101" s="35">
        <v>319.28827477113111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85.361157682324261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8.0599999999999991E-2</v>
      </c>
      <c r="E106" s="56">
        <v>85.361157682324261</v>
      </c>
      <c r="F106" s="49" t="s">
        <v>738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86.628601682089823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8.0599999999999991E-2</v>
      </c>
      <c r="E120" s="56">
        <v>86.628601682089823</v>
      </c>
      <c r="F120" s="49" t="s">
        <v>738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21350.632241899904</v>
      </c>
      <c r="F197" s="75"/>
      <c r="I197" s="27">
        <f>E197/1.18</f>
        <v>18093.756137203309</v>
      </c>
      <c r="J197" s="29">
        <f>[1]сумма!$Q$11</f>
        <v>31082.599499999997</v>
      </c>
      <c r="K197" s="29">
        <f>J197-I197</f>
        <v>12988.843362796688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21350.632241899904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0.48359999999999997</v>
      </c>
      <c r="E199" s="35">
        <v>1904.5857070439417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1.13724</v>
      </c>
      <c r="E200" s="35">
        <v>1793.6963140833204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34.549900000000001</v>
      </c>
      <c r="E211" s="35">
        <v>12430.755953172426</v>
      </c>
      <c r="F211" s="49" t="s">
        <v>739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1593.2444446010331</v>
      </c>
      <c r="F232" s="33"/>
      <c r="I232" s="27">
        <f>E232/1.18</f>
        <v>1350.2071564415535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1593.2444446010331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1519.9598759730789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1136.6488275088354</v>
      </c>
      <c r="F266" s="75"/>
      <c r="I266" s="27">
        <f>E266/1.18</f>
        <v>963.26171822782669</v>
      </c>
      <c r="J266" s="29">
        <f>[1]сумма!$Q$15</f>
        <v>14033.079052204816</v>
      </c>
      <c r="K266" s="29">
        <f>J266-I266</f>
        <v>13069.817333976989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1136.6488275088354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0.18959999999999999</v>
      </c>
      <c r="E268" s="35">
        <v>583.68187592977426</v>
      </c>
      <c r="F268" s="33" t="s">
        <v>740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740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55.014243801144964</v>
      </c>
      <c r="F328" s="33" t="s">
        <v>736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85.614912193807726</v>
      </c>
      <c r="F334" s="33" t="s">
        <v>736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31370.255340801334</v>
      </c>
      <c r="F338" s="75"/>
      <c r="I338" s="27">
        <f>E338/1.18</f>
        <v>26584.96215322147</v>
      </c>
      <c r="J338" s="29">
        <f>[1]сумма!$Q$17</f>
        <v>27117.06</v>
      </c>
      <c r="K338" s="29">
        <f>J338-I338</f>
        <v>532.09784677853168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31370.255340801334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754</v>
      </c>
      <c r="E340" s="84">
        <v>61.267764667912807</v>
      </c>
      <c r="F340" s="49" t="s">
        <v>739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755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756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757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758</v>
      </c>
      <c r="E345" s="84">
        <v>7.8677184136390759</v>
      </c>
      <c r="F345" s="49" t="s">
        <v>741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759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760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761</v>
      </c>
      <c r="E349" s="48">
        <v>25056.124345403197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762</v>
      </c>
      <c r="E351" s="48">
        <v>5519.120768035752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763</v>
      </c>
      <c r="E353" s="84">
        <v>77.995634061045124</v>
      </c>
      <c r="F353" s="49" t="s">
        <v>736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764</v>
      </c>
      <c r="E354" s="48">
        <v>208.3630107539127</v>
      </c>
      <c r="F354" s="49" t="s">
        <v>742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55069.841377966164</v>
      </c>
      <c r="F355" s="75"/>
      <c r="I355" s="27">
        <f>E355/1.18</f>
        <v>46669.357099971327</v>
      </c>
      <c r="J355" s="29">
        <f>[1]сумма!$Q$19</f>
        <v>27334.060541112922</v>
      </c>
      <c r="K355" s="29">
        <f>J355-I355</f>
        <v>-19335.296558858405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18401.57252932074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743</v>
      </c>
      <c r="E357" s="89">
        <v>79.884843041827764</v>
      </c>
      <c r="F357" s="49" t="s">
        <v>744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765</v>
      </c>
      <c r="E358" s="89">
        <v>2837.567975097787</v>
      </c>
      <c r="F358" s="49" t="s">
        <v>745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766</v>
      </c>
      <c r="E359" s="89">
        <v>4877.5430067581956</v>
      </c>
      <c r="F359" s="49" t="s">
        <v>745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767</v>
      </c>
      <c r="E360" s="89">
        <v>36.576520710215704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768</v>
      </c>
      <c r="E361" s="89">
        <v>74.607304144579786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769</v>
      </c>
      <c r="E362" s="89">
        <v>127.0791965047965</v>
      </c>
      <c r="F362" s="49" t="s">
        <v>744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770</v>
      </c>
      <c r="E364" s="89">
        <v>366.96090898872831</v>
      </c>
      <c r="F364" s="49" t="s">
        <v>746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771</v>
      </c>
      <c r="E365" s="89">
        <v>1850.7910791670997</v>
      </c>
      <c r="F365" s="49" t="s">
        <v>747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772</v>
      </c>
      <c r="E366" s="89">
        <v>1786.6058018959529</v>
      </c>
      <c r="F366" s="49" t="s">
        <v>748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773</v>
      </c>
      <c r="E367" s="89">
        <v>86.95144119146407</v>
      </c>
      <c r="F367" s="49" t="s">
        <v>737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773</v>
      </c>
      <c r="E368" s="89">
        <v>127.00745439160222</v>
      </c>
      <c r="F368" s="49" t="s">
        <v>737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774</v>
      </c>
      <c r="E369" s="89">
        <v>1137.4233766198035</v>
      </c>
      <c r="F369" s="49" t="s">
        <v>749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775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776</v>
      </c>
      <c r="E371" s="89">
        <v>2473.9191603348609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777</v>
      </c>
      <c r="E372" s="89">
        <v>1168.1409580858199</v>
      </c>
      <c r="F372" s="49" t="s">
        <v>778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36668.268848645421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779</v>
      </c>
      <c r="E375" s="93">
        <v>4194.9407137523795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780</v>
      </c>
      <c r="E377" s="95">
        <v>535.66831788861634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781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782</v>
      </c>
      <c r="E379" s="95">
        <v>17139.645208829741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783</v>
      </c>
      <c r="E380" s="95">
        <v>6000.9288432296526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783</v>
      </c>
      <c r="E382" s="95">
        <v>1039.1835169579986</v>
      </c>
      <c r="F382" s="49" t="s">
        <v>751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783</v>
      </c>
      <c r="E383" s="95">
        <v>561.41523415748566</v>
      </c>
      <c r="F383" s="49" t="s">
        <v>752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784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264.83577911167504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12766.843839449884</v>
      </c>
      <c r="F386" s="75"/>
      <c r="I386" s="27">
        <f>E386/1.18</f>
        <v>10819.359185974479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12766.843839449884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7284.0724087658982</v>
      </c>
      <c r="F388" s="75"/>
      <c r="I388" s="27">
        <f>E388/1.18</f>
        <v>6172.9427192931344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7284.0724087658982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40677.29156712698</v>
      </c>
      <c r="F390" s="75"/>
      <c r="I390" s="27">
        <f>E390/1.18</f>
        <v>34472.280989090665</v>
      </c>
      <c r="J390" s="27">
        <f>SUM(I6:I390)</f>
        <v>151275.17295532761</v>
      </c>
      <c r="K390" s="27">
        <f>J390*1.01330668353499*1.18</f>
        <v>180880.00969408313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40677.29156712698</v>
      </c>
      <c r="F391" s="49" t="s">
        <v>731</v>
      </c>
      <c r="I391" s="27">
        <f>E6+E197+E232+E266+E338+E355+E386+E388+E390</f>
        <v>178504.70408728658</v>
      </c>
      <c r="J391" s="27">
        <f>I391-K391</f>
        <v>-160659.07215143516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2017-05-18T01:43:58Z</dcterms:modified>
</cp:coreProperties>
</file>